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 s="1"/>
  <c r="F15" i="15"/>
  <c r="G15" i="15"/>
  <c r="H15" i="15"/>
  <c r="H46" i="15" s="1"/>
  <c r="D9" i="22" s="1"/>
  <c r="I15" i="15"/>
  <c r="I46" i="15" s="1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 s="1"/>
  <c r="D8" i="22" s="1"/>
  <c r="G45" i="15"/>
  <c r="G46" i="15"/>
  <c r="H45" i="15"/>
  <c r="J45" i="15"/>
  <c r="J46" i="15" s="1"/>
  <c r="D3" i="22" s="1"/>
  <c r="K45" i="15"/>
  <c r="K46" i="15"/>
  <c r="E45" i="15"/>
  <c r="L45" i="15" s="1"/>
  <c r="D7" i="22" l="1"/>
  <c r="E46" i="15"/>
  <c r="L46" i="15" l="1"/>
  <c r="D10" i="22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<sst xmlns="http://schemas.openxmlformats.org/spreadsheetml/2006/main" count="280" uniqueCount="211">
  <si>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</si>
  <si>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</si>
  <si>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</si>
  <si>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</si>
  <si>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</si>
  <si>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</si>
  <si>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</si>
  <si>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</si>
  <si>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</si>
  <si>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</si>
  <si>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</si>
  <si>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</si>
  <si>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</si>
  <si>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</si>
  <si>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</si>
  <si>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</si>
  <si>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</si>
  <si>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</si>
  <si>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</si>
  <si>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</si>
  <si>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</si>
  <si>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</si>
  <si>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</si>
  <si>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</si>
  <si>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</si>
  <si>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</si>
  <si>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</si>
  <si>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</si>
  <si>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</si>
  <si>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</si>
  <si>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</si>
  <si>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</si>
  <si>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</si>
  <si>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</si>
  <si>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</si>
  <si>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</si>
  <si>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</si>
  <si>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</si>
  <si>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</si>
  <si>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</si>
  <si>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</si>
  <si>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</si>
  <si>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</si>
  <si>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</si>
  <si>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</si>
  <si>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</si>
  <si>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</si>
  <si>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</si>
  <si>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</si>
  <si>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</si>
  <si>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</si>
  <si>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</si>
  <si>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</si>
  <si>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</si>
  <si>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</si>
  <si>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</si>
  <si>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</si>
  <si>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</si>
  <si>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</si>
  <si>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</si>
  <si>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</si>
  <si>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</si>
  <si>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</si>
  <si>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</si>
  <si>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</si>
  <si>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</si>
  <si>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</si>
  <si>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</si>
  <si>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</si>
  <si>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</si>
  <si>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</si>
  <si>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</si>
  <si>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</si>
  <si>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</si>
  <si>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</si>
  <si>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</si>
  <si>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</si>
  <si>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</si>
  <si>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</si>
  <si>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</si>
  <si>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</si>
  <si>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</si>
  <si>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</si>
  <si>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</si>
  <si>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</si>
  <si>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</si>
  <si>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</si>
  <si>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</si>
  <si>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</si>
  <si>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</si>
  <si>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</si>
  <si>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</si>
  <si>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</si>
  <si>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</si>
  <si>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</si>
  <si>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</si>
  <si>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</si>
  <si>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</si>
  <si>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</si>
  <si>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</si>
  <si>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</si>
  <si>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</si>
  <si>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</si>
  <si>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</si>
  <si>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</si>
  <si>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</si>
  <si>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</si>
  <si>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</si>
  <si>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</si>
  <si>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</si>
  <si>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</si>
  <si>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</si>
  <si>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</si>
  <si>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</si>
  <si>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</si>
  <si>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</si>
  <si>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</si>
  <si>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</si>
  <si>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</si>
  <si>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</si>
  <si>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</si>
  <si>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</si>
  <si>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</si>
  <si>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</si>
  <si>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</si>
  <si>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</si>
  <si>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</si>
  <si>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</si>
  <si>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</si>
  <si>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</si>
  <si>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</si>
  <si>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</si>
  <si>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</si>
  <si>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</si>
  <si>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</si>
  <si>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</si>
  <si>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</si>
  <si>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</si>
  <si>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</si>
  <si>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</si>
  <si>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</si>
  <si>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</si>
  <si>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</si>
  <si>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</si>
  <si>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</si>
  <si>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</si>
  <si>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</si>
  <si>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</si>
  <si>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</si>
  <si>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</si>
  <si>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</si>
  <si>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</si>
  <si>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</si>
  <si>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</si>
  <si>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</si>
  <si>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</si>
  <si>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</si>
  <si>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</si>
  <si>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</si>
  <si>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</si>
  <si>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</si>
  <si>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</si>
  <si>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</si>
  <si>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</si>
  <si>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</si>
  <si>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</si>
  <si>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</si>
  <si>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</si>
  <si>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</si>
  <si>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</si>
  <si>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</si>
  <si>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</si>
  <si>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</si>
  <si>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</si>
  <si>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</si>
  <si>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</si>
  <si>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</si>
  <si>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</si>
  <si>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</si>
  <si>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</si>
  <si>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</si>
  <si>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</si>
  <si>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</si>
  <si>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</si>
  <si>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</si>
  <si>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</si>
  <si>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</si>
  <si>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</si>
  <si>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</si>
  <si>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</si>
  <si>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</si>
  <si>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</si>
  <si>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</si>
  <si>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</si>
  <si>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</si>
  <si>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</si>
  <si>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</si>
  <si>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</si>
  <si>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</si>
  <si>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</si>
  <si>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</si>
  <si>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</si>
  <si>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Болградський районний суд Одеської області</t>
  </si>
  <si>
    <t>68702.м. Болград.вул. 25 Серпня 192</t>
  </si>
  <si>
    <t>Доручення судів України / іноземних судів</t>
  </si>
  <si>
    <t xml:space="preserve">Розглянуто справ судом присяжних </t>
  </si>
  <si>
    <t>В.А. Раца</t>
  </si>
  <si>
    <t>Л.О. Бужилова</t>
  </si>
  <si>
    <t>(04846)4-31-21</t>
  </si>
  <si>
    <t>inbox.bg.od.court.gov.ua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</si>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</sst>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&amp;C&amp;LF5172BDA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129</v>
      </c>
      <c r="F6" s="90">
        <v>93</v>
      </c>
      <c r="G6" s="90">
        <v>2</v>
      </c>
      <c r="H6" s="90">
        <v>102</v>
      </c>
      <c r="I6" s="90" t="s">
        <v>172</v>
      </c>
      <c r="J6" s="90">
        <v>27</v>
      </c>
      <c r="K6" s="91">
        <v>1</v>
      </c>
      <c r="L6" s="101">
        <f t="shared" ref="L6:L11" si="0">E6-F6</f>
        <v>36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532</v>
      </c>
      <c r="F7" s="90">
        <v>532</v>
      </c>
      <c r="G7" s="90">
        <v>1</v>
      </c>
      <c r="H7" s="90">
        <v>531</v>
      </c>
      <c r="I7" s="90">
        <v>479</v>
      </c>
      <c r="J7" s="90">
        <v>1</v>
      </c>
      <c r="K7" s="91"/>
      <c r="L7" s="101">
        <f t="shared" si="0"/>
        <v>0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79</v>
      </c>
      <c r="F9" s="90">
        <v>76</v>
      </c>
      <c r="G9" s="90"/>
      <c r="H9" s="90">
        <v>77</v>
      </c>
      <c r="I9" s="90">
        <v>60</v>
      </c>
      <c r="J9" s="90">
        <v>2</v>
      </c>
      <c r="K9" s="91"/>
      <c r="L9" s="101">
        <f t="shared" si="0"/>
        <v>3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1</v>
      </c>
      <c r="F10" s="90">
        <v>1</v>
      </c>
      <c r="G10" s="90"/>
      <c r="H10" s="90">
        <v>1</v>
      </c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4</v>
      </c>
      <c r="F12" s="90">
        <v>4</v>
      </c>
      <c r="G12" s="90"/>
      <c r="H12" s="90">
        <v>4</v>
      </c>
      <c r="I12" s="90">
        <v>2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>
        <v>2</v>
      </c>
      <c r="F13" s="90">
        <v>2</v>
      </c>
      <c r="G13" s="90"/>
      <c r="H13" s="90">
        <v>1</v>
      </c>
      <c r="I13" s="90"/>
      <c r="J13" s="90">
        <v>1</v>
      </c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>
        <v>2</v>
      </c>
      <c r="F14" s="90">
        <v>2</v>
      </c>
      <c r="G14" s="90"/>
      <c r="H14" s="90">
        <v>1</v>
      </c>
      <c r="I14" s="90"/>
      <c r="J14" s="90">
        <v>1</v>
      </c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749</v>
      </c>
      <c r="F15" s="104">
        <f t="shared" si="2"/>
        <v>710</v>
      </c>
      <c r="G15" s="104">
        <f t="shared" si="2"/>
        <v>3</v>
      </c>
      <c r="H15" s="104">
        <f t="shared" si="2"/>
        <v>717</v>
      </c>
      <c r="I15" s="104">
        <f t="shared" si="2"/>
        <v>541</v>
      </c>
      <c r="J15" s="104">
        <f t="shared" si="2"/>
        <v>32</v>
      </c>
      <c r="K15" s="104">
        <f t="shared" si="2"/>
        <v>1</v>
      </c>
      <c r="L15" s="101">
        <f t="shared" si="1"/>
        <v>39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19</v>
      </c>
      <c r="F16" s="92">
        <v>19</v>
      </c>
      <c r="G16" s="92"/>
      <c r="H16" s="92">
        <v>19</v>
      </c>
      <c r="I16" s="92">
        <v>15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22</v>
      </c>
      <c r="F17" s="92">
        <v>16</v>
      </c>
      <c r="G17" s="92">
        <v>1</v>
      </c>
      <c r="H17" s="92">
        <v>18</v>
      </c>
      <c r="I17" s="92">
        <v>11</v>
      </c>
      <c r="J17" s="92">
        <v>4</v>
      </c>
      <c r="K17" s="91"/>
      <c r="L17" s="101">
        <f t="shared" si="1"/>
        <v>6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5</v>
      </c>
      <c r="F19" s="91">
        <v>5</v>
      </c>
      <c r="G19" s="91"/>
      <c r="H19" s="91">
        <v>5</v>
      </c>
      <c r="I19" s="91"/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31</v>
      </c>
      <c r="F24" s="91">
        <v>25</v>
      </c>
      <c r="G24" s="91">
        <v>1</v>
      </c>
      <c r="H24" s="91">
        <v>27</v>
      </c>
      <c r="I24" s="91">
        <v>11</v>
      </c>
      <c r="J24" s="91">
        <v>4</v>
      </c>
      <c r="K24" s="91"/>
      <c r="L24" s="101">
        <f t="shared" si="3"/>
        <v>6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67</v>
      </c>
      <c r="F25" s="91">
        <v>67</v>
      </c>
      <c r="G25" s="91"/>
      <c r="H25" s="91">
        <v>66</v>
      </c>
      <c r="I25" s="91">
        <v>51</v>
      </c>
      <c r="J25" s="91">
        <v>1</v>
      </c>
      <c r="K25" s="91"/>
      <c r="L25" s="101">
        <f t="shared" si="3"/>
        <v>0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849</v>
      </c>
      <c r="F27" s="91">
        <v>837</v>
      </c>
      <c r="G27" s="91">
        <v>2</v>
      </c>
      <c r="H27" s="91">
        <v>834</v>
      </c>
      <c r="I27" s="91">
        <v>756</v>
      </c>
      <c r="J27" s="91">
        <v>15</v>
      </c>
      <c r="K27" s="91"/>
      <c r="L27" s="101">
        <f t="shared" si="3"/>
        <v>12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1017</v>
      </c>
      <c r="F28" s="91">
        <v>770</v>
      </c>
      <c r="G28" s="91">
        <v>12</v>
      </c>
      <c r="H28" s="91">
        <v>824</v>
      </c>
      <c r="I28" s="91">
        <v>690</v>
      </c>
      <c r="J28" s="91">
        <v>193</v>
      </c>
      <c r="K28" s="91">
        <v>2</v>
      </c>
      <c r="L28" s="101">
        <f t="shared" si="3"/>
        <v>247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151</v>
      </c>
      <c r="F29" s="91">
        <v>149</v>
      </c>
      <c r="G29" s="91"/>
      <c r="H29" s="91">
        <v>150</v>
      </c>
      <c r="I29" s="91">
        <v>131</v>
      </c>
      <c r="J29" s="91">
        <v>1</v>
      </c>
      <c r="K29" s="91"/>
      <c r="L29" s="101">
        <f t="shared" si="3"/>
        <v>2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142</v>
      </c>
      <c r="F30" s="91">
        <v>131</v>
      </c>
      <c r="G30" s="91"/>
      <c r="H30" s="91">
        <v>117</v>
      </c>
      <c r="I30" s="91">
        <v>109</v>
      </c>
      <c r="J30" s="91">
        <v>25</v>
      </c>
      <c r="K30" s="91"/>
      <c r="L30" s="101">
        <f t="shared" si="3"/>
        <v>11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16</v>
      </c>
      <c r="F31" s="91">
        <v>12</v>
      </c>
      <c r="G31" s="91"/>
      <c r="H31" s="91">
        <v>15</v>
      </c>
      <c r="I31" s="91">
        <v>11</v>
      </c>
      <c r="J31" s="91">
        <v>1</v>
      </c>
      <c r="K31" s="91"/>
      <c r="L31" s="101">
        <f t="shared" si="3"/>
        <v>4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>
        <v>1</v>
      </c>
      <c r="F34" s="91">
        <v>1</v>
      </c>
      <c r="G34" s="91"/>
      <c r="H34" s="91">
        <v>1</v>
      </c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3</v>
      </c>
      <c r="F35" s="91">
        <v>2</v>
      </c>
      <c r="G35" s="91"/>
      <c r="H35" s="91">
        <v>3</v>
      </c>
      <c r="I35" s="91">
        <v>1</v>
      </c>
      <c r="J35" s="91"/>
      <c r="K35" s="91"/>
      <c r="L35" s="101">
        <f t="shared" ref="L35:L43" si="4">E35-F35</f>
        <v>1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70</v>
      </c>
      <c r="F36" s="91">
        <v>67</v>
      </c>
      <c r="G36" s="91"/>
      <c r="H36" s="91">
        <v>67</v>
      </c>
      <c r="I36" s="91">
        <v>24</v>
      </c>
      <c r="J36" s="91">
        <v>3</v>
      </c>
      <c r="K36" s="91"/>
      <c r="L36" s="101">
        <f t="shared" si="4"/>
        <v>3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6</v>
      </c>
      <c r="F38" s="91">
        <v>6</v>
      </c>
      <c r="G38" s="91"/>
      <c r="H38" s="91">
        <v>3</v>
      </c>
      <c r="I38" s="91">
        <v>2</v>
      </c>
      <c r="J38" s="91">
        <v>3</v>
      </c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1435</v>
      </c>
      <c r="F40" s="91">
        <v>1166</v>
      </c>
      <c r="G40" s="91">
        <v>13</v>
      </c>
      <c r="H40" s="91">
        <v>1193</v>
      </c>
      <c r="I40" s="91">
        <v>888</v>
      </c>
      <c r="J40" s="91">
        <v>242</v>
      </c>
      <c r="K40" s="91">
        <v>2</v>
      </c>
      <c r="L40" s="101">
        <f t="shared" si="4"/>
        <v>269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533</v>
      </c>
      <c r="F41" s="91">
        <v>524</v>
      </c>
      <c r="G41" s="91"/>
      <c r="H41" s="91">
        <v>523</v>
      </c>
      <c r="I41" s="91" t="s">
        <v>172</v>
      </c>
      <c r="J41" s="91">
        <v>10</v>
      </c>
      <c r="K41" s="91"/>
      <c r="L41" s="101">
        <f t="shared" si="4"/>
        <v>9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6</v>
      </c>
      <c r="F42" s="91">
        <v>6</v>
      </c>
      <c r="G42" s="91"/>
      <c r="H42" s="91">
        <v>6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/>
      <c r="F43" s="91"/>
      <c r="G43" s="91"/>
      <c r="H43" s="91"/>
      <c r="I43" s="91"/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533</v>
      </c>
      <c r="F45" s="91">
        <f t="shared" ref="F45:K45" si="5">F41+F43+F44</f>
        <v>524</v>
      </c>
      <c r="G45" s="91">
        <f t="shared" si="5"/>
        <v>0</v>
      </c>
      <c r="H45" s="91">
        <f t="shared" si="5"/>
        <v>523</v>
      </c>
      <c r="I45" s="91">
        <f>I43+I44</f>
        <v>0</v>
      </c>
      <c r="J45" s="91">
        <f t="shared" si="5"/>
        <v>10</v>
      </c>
      <c r="K45" s="91">
        <f t="shared" si="5"/>
        <v>0</v>
      </c>
      <c r="L45" s="101">
        <f>E45-F45</f>
        <v>9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2748</v>
      </c>
      <c r="F46" s="91">
        <f t="shared" ref="F46:K46" si="6">F15+F24+F40+F45</f>
        <v>2425</v>
      </c>
      <c r="G46" s="91">
        <f t="shared" si="6"/>
        <v>17</v>
      </c>
      <c r="H46" s="91">
        <f t="shared" si="6"/>
        <v>2460</v>
      </c>
      <c r="I46" s="91">
        <f t="shared" si="6"/>
        <v>1440</v>
      </c>
      <c r="J46" s="91">
        <f t="shared" si="6"/>
        <v>288</v>
      </c>
      <c r="K46" s="91">
        <f t="shared" si="6"/>
        <v>3</v>
      </c>
      <c r="L46" s="101">
        <f>E46-F46</f>
        <v>323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Болградський районний суд Одеської області, 
Початок періоду: 01.01.2019, Кінець періоду: 31.12.2019&amp;LF5172BDA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4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4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23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2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3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1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/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1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2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41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1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1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2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24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1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69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/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/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94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25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25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10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2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2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7" firstPageNumber="3" orientation="portrait" useFirstPageNumber="1" r:id="rId1"/>
  <headerFooter>
    <oddFooter>&amp;R&amp;P&amp;C&amp;CФорма № 1-мзс, Підрозділ: Болградський районний суд Одеської області, 
Початок періоду: 01.01.2019, Кінець періоду: 31.12.2019&amp;LF5172BDA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102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80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26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18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1</v>
      </c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/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429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9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6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4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5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23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8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>
        <v>3</v>
      </c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>
        <v>3</v>
      </c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9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227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1096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339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4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45961376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7795514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18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7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104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51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6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3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674</v>
      </c>
      <c r="F55" s="96">
        <v>37</v>
      </c>
      <c r="G55" s="96">
        <v>5</v>
      </c>
      <c r="H55" s="96">
        <v>1</v>
      </c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21</v>
      </c>
      <c r="F56" s="96">
        <v>5</v>
      </c>
      <c r="G56" s="96"/>
      <c r="H56" s="96">
        <v>1</v>
      </c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828</v>
      </c>
      <c r="F57" s="96">
        <v>347</v>
      </c>
      <c r="G57" s="96">
        <v>17</v>
      </c>
      <c r="H57" s="96">
        <v>1</v>
      </c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518</v>
      </c>
      <c r="F58" s="96">
        <v>5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609</v>
      </c>
      <c r="G62" s="118">
        <v>5852109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256</v>
      </c>
      <c r="G63" s="119">
        <v>5439595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353</v>
      </c>
      <c r="G64" s="119">
        <v>412514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250</v>
      </c>
      <c r="G65" s="120">
        <v>121775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5" firstPageNumber="4" orientation="portrait" useFirstPageNumber="1" r:id="rId1"/>
  <headerFooter alignWithMargins="0">
    <oddFooter>&amp;R&amp;P&amp;C&amp;CФорма № 1-мзс, Підрозділ: Болградський районний суд Одеської області, 
Початок періоду: 01.01.2019, Кінець періоду: 31.12.2019&amp;LF5172BDA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1.0416666666666667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3.125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0.82644628099173556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101.44329896907216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820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916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47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19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79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79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10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208</v>
      </c>
      <c r="D24" s="246"/>
    </row>
    <row r="25" spans="1:4" x14ac:dyDescent="0.2">
      <c r="A25" s="68" t="s">
        <v>104</v>
      </c>
      <c r="B25" s="89"/>
      <c r="C25" s="246" t="s">
        <v>209</v>
      </c>
      <c r="D25" s="246"/>
    </row>
    <row r="26" spans="1:4" ht="15.75" customHeight="1" x14ac:dyDescent="0.2"/>
    <row r="27" spans="1:4" ht="12.75" customHeight="1" x14ac:dyDescent="0.2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Болградський районний суд Одеської області, 
Початок періоду: 01.01.2019, Кінець періоду: 31.12.2019&amp;LF5172BDA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2018-03-28T07:45:37Z</cp:lastPrinted>
  <dcterms:created xsi:type="dcterms:W3CDTF">2004-04-20T14:33:35Z</dcterms:created>
  <dcterms:modified xsi:type="dcterms:W3CDTF">2020-02-03T11:21:44Z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F5172BDA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