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<sst xmlns="http://schemas.openxmlformats.org/spreadsheetml/2006/main" count="267" uniqueCount="200">
  <si>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</si>
  <si>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</si>
  <si>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</si>
  <si>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</si>
  <si>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</si>
  <si>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</si>
  <si>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</si>
  <si>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</si>
  <si>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</si>
  <si>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</si>
  <si>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</si>
  <si>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</si>
  <si>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</si>
  <si>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</si>
  <si>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</si>
  <si>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</si>
  <si>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</si>
  <si>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</si>
  <si>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</si>
  <si>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</si>
  <si>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</si>
  <si>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</si>
  <si>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</si>
  <si>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</si>
  <si>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</si>
  <si>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</si>
  <si>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</si>
  <si>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</si>
  <si>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</si>
  <si>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</si>
  <si>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</si>
  <si>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</si>
  <si>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</si>
  <si>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</si>
  <si>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</si>
  <si>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</si>
  <si>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</si>
  <si>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</si>
  <si>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</si>
  <si>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</si>
  <si>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</si>
  <si>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</si>
  <si>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</si>
  <si>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</si>
  <si>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</si>
  <si>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</si>
  <si>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</si>
  <si>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</si>
  <si>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</si>
  <si>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</si>
  <si>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</si>
  <si>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</si>
  <si>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</si>
  <si>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</si>
  <si>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</si>
  <si>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</si>
  <si>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</si>
  <si>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</si>
  <si>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</si>
  <si>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</si>
  <si>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</si>
  <si>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</si>
  <si>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</si>
  <si>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</si>
  <si>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</si>
  <si>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</si>
  <si>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</si>
  <si>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</si>
  <si>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</si>
  <si>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</si>
  <si>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</si>
  <si>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</si>
  <si>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</si>
  <si>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</si>
  <si>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</si>
  <si>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</si>
  <si>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</si>
  <si>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</si>
  <si>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</si>
  <si>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</si>
  <si>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</si>
  <si>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</si>
  <si>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</si>
  <si>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</si>
  <si>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</si>
  <si>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</si>
  <si>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</si>
  <si>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</si>
  <si>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</si>
  <si>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</si>
  <si>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</si>
  <si>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</si>
  <si>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</si>
  <si>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</si>
  <si>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</si>
  <si>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</si>
  <si>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</si>
  <si>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</si>
  <si>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</si>
  <si>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</si>
  <si>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</si>
  <si>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</si>
  <si>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</si>
  <si>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</si>
  <si>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</si>
  <si>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</si>
  <si>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</si>
  <si>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</si>
  <si>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</si>
  <si>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</si>
  <si>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</si>
  <si>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</si>
  <si>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</si>
  <si>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</si>
  <si>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</si>
  <si>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</si>
  <si>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</si>
  <si>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</si>
  <si>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</si>
  <si>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</si>
  <si>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</si>
  <si>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</si>
  <si>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</si>
  <si>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</si>
  <si>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</si>
  <si>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</si>
  <si>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</si>
  <si>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</si>
  <si>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</si>
  <si>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</si>
  <si>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</si>
  <si>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</si>
  <si>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</si>
  <si>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</si>
  <si>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</si>
  <si>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</si>
  <si>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</si>
  <si>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</si>
  <si>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</si>
  <si>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</si>
  <si>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</si>
  <si>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</si>
  <si>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</si>
  <si>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</si>
  <si>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</si>
  <si>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</si>
  <si>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</si>
  <si>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</si>
  <si>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</si>
  <si>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</si>
  <si>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</si>
  <si>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</si>
  <si>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</si>
  <si>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</si>
  <si>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</si>
  <si>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</si>
  <si>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</si>
  <si>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</si>
  <si>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</si>
  <si>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</si>
  <si>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</si>
  <si>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</si>
  <si>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</si>
  <si>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</si>
  <si>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</si>
  <si>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</si>
  <si>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</si>
  <si>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</si>
  <si>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</si>
  <si>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</si>
  <si>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</si>
  <si>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</si>
  <si>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</si>
  <si>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</si>
  <si>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</si>
  <si>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</si>
  <si>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</si>
  <si>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</si>
  <si>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</si>
  <si>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</si>
  <si>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</si>
  <si>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</si>
  <si>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</si>
  <si>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</si>
  <si>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</si>
  <si>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</si>
  <si>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</si>
  <si>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</si>
  <si>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</si>
  <si>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</si>
  <si>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</si>
  <si>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Болградський районний суд Одеської області</t>
  </si>
  <si>
    <t>68702.м. Болград.вул. 25 Серпня 192</t>
  </si>
  <si>
    <t>Доручення судів України / іноземних судів</t>
  </si>
  <si>
    <t xml:space="preserve">Розглянуто справ судом присяжних </t>
  </si>
  <si>
    <t>С.В. Кодінцева</t>
  </si>
  <si>
    <t>Л.О. Бужилова</t>
  </si>
  <si>
    <t>(04846)4-31-21</t>
  </si>
  <si>
    <t>inbox.bg.od.court.gov.ua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</si>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</sst>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&amp;L22068AAD&amp;C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140</v>
      </c>
      <c r="F6" s="90">
        <v>127</v>
      </c>
      <c r="G6" s="90">
        <v>1</v>
      </c>
      <c r="H6" s="90">
        <v>103</v>
      </c>
      <c r="I6" s="90" t="s">
        <v>183</v>
      </c>
      <c r="J6" s="90">
        <v>37</v>
      </c>
      <c r="K6" s="91"/>
      <c r="L6" s="101">
        <f>E6-F6</f>
        <v>13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477</v>
      </c>
      <c r="F7" s="90">
        <v>477</v>
      </c>
      <c r="G7" s="90"/>
      <c r="H7" s="90">
        <v>476</v>
      </c>
      <c r="I7" s="90">
        <v>438</v>
      </c>
      <c r="J7" s="90">
        <v>1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2</v>
      </c>
      <c r="F8" s="90">
        <v>2</v>
      </c>
      <c r="G8" s="90"/>
      <c r="H8" s="90">
        <v>1</v>
      </c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71</v>
      </c>
      <c r="F9" s="90">
        <v>68</v>
      </c>
      <c r="G9" s="90"/>
      <c r="H9" s="90">
        <v>70</v>
      </c>
      <c r="I9" s="90">
        <v>55</v>
      </c>
      <c r="J9" s="90">
        <v>1</v>
      </c>
      <c r="K9" s="91">
        <v>1</v>
      </c>
      <c r="L9" s="101">
        <f>E9-F9</f>
        <v>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</v>
      </c>
      <c r="F10" s="90">
        <v>2</v>
      </c>
      <c r="G10" s="90"/>
      <c r="H10" s="90">
        <v>2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692</v>
      </c>
      <c r="F14" s="105">
        <f>SUM(F6:F13)</f>
        <v>676</v>
      </c>
      <c r="G14" s="105">
        <f>SUM(G6:G13)</f>
        <v>1</v>
      </c>
      <c r="H14" s="105">
        <f>SUM(H6:H13)</f>
        <v>652</v>
      </c>
      <c r="I14" s="105">
        <f>SUM(I6:I13)</f>
        <v>493</v>
      </c>
      <c r="J14" s="105">
        <f>SUM(J6:J13)</f>
        <v>40</v>
      </c>
      <c r="K14" s="105">
        <f>SUM(K6:K13)</f>
        <v>1</v>
      </c>
      <c r="L14" s="101">
        <f>E14-F14</f>
        <v>16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65</v>
      </c>
      <c r="F15" s="92">
        <v>63</v>
      </c>
      <c r="G15" s="92">
        <v>1</v>
      </c>
      <c r="H15" s="92">
        <v>65</v>
      </c>
      <c r="I15" s="92">
        <v>60</v>
      </c>
      <c r="J15" s="92"/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81</v>
      </c>
      <c r="F16" s="92">
        <v>61</v>
      </c>
      <c r="G16" s="92">
        <v>2</v>
      </c>
      <c r="H16" s="92">
        <v>74</v>
      </c>
      <c r="I16" s="92">
        <v>42</v>
      </c>
      <c r="J16" s="92">
        <v>7</v>
      </c>
      <c r="K16" s="91"/>
      <c r="L16" s="101">
        <f>E16-F16</f>
        <v>20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87</v>
      </c>
      <c r="F22" s="91">
        <v>67</v>
      </c>
      <c r="G22" s="91">
        <v>2</v>
      </c>
      <c r="H22" s="91">
        <v>80</v>
      </c>
      <c r="I22" s="91">
        <v>43</v>
      </c>
      <c r="J22" s="91">
        <v>7</v>
      </c>
      <c r="K22" s="91"/>
      <c r="L22" s="101">
        <f>E22-F22</f>
        <v>20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62</v>
      </c>
      <c r="F23" s="91">
        <v>62</v>
      </c>
      <c r="G23" s="91"/>
      <c r="H23" s="91">
        <v>61</v>
      </c>
      <c r="I23" s="91">
        <v>55</v>
      </c>
      <c r="J23" s="91">
        <v>1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866</v>
      </c>
      <c r="F25" s="91">
        <v>860</v>
      </c>
      <c r="G25" s="91">
        <v>1</v>
      </c>
      <c r="H25" s="91">
        <v>854</v>
      </c>
      <c r="I25" s="91">
        <v>799</v>
      </c>
      <c r="J25" s="91">
        <v>12</v>
      </c>
      <c r="K25" s="91"/>
      <c r="L25" s="101">
        <f>E25-F25</f>
        <v>6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1027</v>
      </c>
      <c r="F26" s="91">
        <v>807</v>
      </c>
      <c r="G26" s="91">
        <v>7</v>
      </c>
      <c r="H26" s="91">
        <v>848</v>
      </c>
      <c r="I26" s="91">
        <v>754</v>
      </c>
      <c r="J26" s="91">
        <v>179</v>
      </c>
      <c r="K26" s="91">
        <v>14</v>
      </c>
      <c r="L26" s="101">
        <f>E26-F26</f>
        <v>220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83</v>
      </c>
      <c r="F27" s="91">
        <v>81</v>
      </c>
      <c r="G27" s="91"/>
      <c r="H27" s="91">
        <v>83</v>
      </c>
      <c r="I27" s="91">
        <v>77</v>
      </c>
      <c r="J27" s="91"/>
      <c r="K27" s="91"/>
      <c r="L27" s="101">
        <f>E27-F27</f>
        <v>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90</v>
      </c>
      <c r="F28" s="91">
        <v>77</v>
      </c>
      <c r="G28" s="91"/>
      <c r="H28" s="91">
        <v>76</v>
      </c>
      <c r="I28" s="91">
        <v>70</v>
      </c>
      <c r="J28" s="91">
        <v>14</v>
      </c>
      <c r="K28" s="91"/>
      <c r="L28" s="101">
        <f>E28-F28</f>
        <v>13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12</v>
      </c>
      <c r="F29" s="91">
        <v>11</v>
      </c>
      <c r="G29" s="91"/>
      <c r="H29" s="91">
        <v>11</v>
      </c>
      <c r="I29" s="91">
        <v>10</v>
      </c>
      <c r="J29" s="91">
        <v>1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/>
      <c r="G30" s="91"/>
      <c r="H30" s="91">
        <v>2</v>
      </c>
      <c r="I30" s="91"/>
      <c r="J30" s="91"/>
      <c r="K30" s="91"/>
      <c r="L30" s="101">
        <f>E30-F30</f>
        <v>2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2</v>
      </c>
      <c r="F31" s="91">
        <v>1</v>
      </c>
      <c r="G31" s="91"/>
      <c r="H31" s="91">
        <v>2</v>
      </c>
      <c r="I31" s="91">
        <v>1</v>
      </c>
      <c r="J31" s="91"/>
      <c r="K31" s="91"/>
      <c r="L31" s="101">
        <f>E31-F31</f>
        <v>1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</v>
      </c>
      <c r="F32" s="91">
        <v>3</v>
      </c>
      <c r="G32" s="91"/>
      <c r="H32" s="91">
        <v>3</v>
      </c>
      <c r="I32" s="91">
        <v>2</v>
      </c>
      <c r="J32" s="91">
        <v>1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23</v>
      </c>
      <c r="F33" s="91">
        <v>22</v>
      </c>
      <c r="G33" s="91">
        <v>1</v>
      </c>
      <c r="H33" s="91">
        <v>23</v>
      </c>
      <c r="I33" s="91">
        <v>14</v>
      </c>
      <c r="J33" s="91"/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3</v>
      </c>
      <c r="F34" s="91">
        <v>3</v>
      </c>
      <c r="G34" s="91"/>
      <c r="H34" s="91">
        <v>3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11</v>
      </c>
      <c r="F35" s="91">
        <v>8</v>
      </c>
      <c r="G35" s="91"/>
      <c r="H35" s="91">
        <v>10</v>
      </c>
      <c r="I35" s="91">
        <v>5</v>
      </c>
      <c r="J35" s="91">
        <v>1</v>
      </c>
      <c r="K35" s="91"/>
      <c r="L35" s="101">
        <f>E35-F35</f>
        <v>3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1309</v>
      </c>
      <c r="F37" s="91">
        <v>1064</v>
      </c>
      <c r="G37" s="91">
        <v>8</v>
      </c>
      <c r="H37" s="91">
        <v>1100</v>
      </c>
      <c r="I37" s="91">
        <v>912</v>
      </c>
      <c r="J37" s="91">
        <v>209</v>
      </c>
      <c r="K37" s="91">
        <v>14</v>
      </c>
      <c r="L37" s="101">
        <f>E37-F37</f>
        <v>245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534</v>
      </c>
      <c r="F38" s="91">
        <v>518</v>
      </c>
      <c r="G38" s="91"/>
      <c r="H38" s="91">
        <v>513</v>
      </c>
      <c r="I38" s="91" t="s">
        <v>183</v>
      </c>
      <c r="J38" s="91">
        <v>21</v>
      </c>
      <c r="K38" s="91"/>
      <c r="L38" s="101">
        <f>E38-F38</f>
        <v>16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3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6</v>
      </c>
      <c r="F40" s="91">
        <v>6</v>
      </c>
      <c r="G40" s="91"/>
      <c r="H40" s="91">
        <v>6</v>
      </c>
      <c r="I40" s="91">
        <v>4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540</v>
      </c>
      <c r="F41" s="91">
        <f aca="true" t="shared" si="0" ref="F41:K41">F38+F40</f>
        <v>524</v>
      </c>
      <c r="G41" s="91">
        <f t="shared" si="0"/>
        <v>0</v>
      </c>
      <c r="H41" s="91">
        <f t="shared" si="0"/>
        <v>519</v>
      </c>
      <c r="I41" s="91">
        <f>I40</f>
        <v>4</v>
      </c>
      <c r="J41" s="91">
        <f t="shared" si="0"/>
        <v>21</v>
      </c>
      <c r="K41" s="91">
        <f t="shared" si="0"/>
        <v>0</v>
      </c>
      <c r="L41" s="101">
        <f>E41-F41</f>
        <v>16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2628</v>
      </c>
      <c r="F42" s="91">
        <f aca="true" t="shared" si="1" ref="F42:K42">F14+F22+F37+F41</f>
        <v>2331</v>
      </c>
      <c r="G42" s="91">
        <f t="shared" si="1"/>
        <v>11</v>
      </c>
      <c r="H42" s="91">
        <f t="shared" si="1"/>
        <v>2351</v>
      </c>
      <c r="I42" s="91">
        <f t="shared" si="1"/>
        <v>1452</v>
      </c>
      <c r="J42" s="91">
        <f t="shared" si="1"/>
        <v>277</v>
      </c>
      <c r="K42" s="91">
        <f t="shared" si="1"/>
        <v>15</v>
      </c>
      <c r="L42" s="101">
        <f>E42-F42</f>
        <v>297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&amp;L22068AAD&amp;CФорма № 1-мзс, Підрозділ: Болградський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5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9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34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70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69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28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28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7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&amp;L22068AAD&amp;CФорма № 1-мзс, Підрозділ: Болградський районний суд Одеської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103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82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10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20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133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7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10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3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8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8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82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5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225184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53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328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897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412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28100179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12900701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5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104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632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9503082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85824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6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631</v>
      </c>
      <c r="F58" s="96">
        <v>19</v>
      </c>
      <c r="G58" s="96">
        <v>2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53</v>
      </c>
      <c r="F59" s="96">
        <v>26</v>
      </c>
      <c r="G59" s="96"/>
      <c r="H59" s="96">
        <v>1</v>
      </c>
      <c r="I59" s="96"/>
    </row>
    <row r="60" spans="1:9" ht="13.5" customHeight="1">
      <c r="A60" s="265" t="s">
        <v>114</v>
      </c>
      <c r="B60" s="265"/>
      <c r="C60" s="265"/>
      <c r="D60" s="265"/>
      <c r="E60" s="96">
        <v>852</v>
      </c>
      <c r="F60" s="96">
        <v>227</v>
      </c>
      <c r="G60" s="96">
        <v>17</v>
      </c>
      <c r="H60" s="96">
        <v>4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512</v>
      </c>
      <c r="F61" s="96">
        <v>6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&amp;L22068AAD&amp;CФорма № 1-мзс, Підрозділ: Болградський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0.05415162454873646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0.025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0.06698564593301436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1.0085800085800085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783.6666666666666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876</v>
      </c>
    </row>
    <row r="11" spans="1:4" ht="16.5" customHeight="1">
      <c r="A11" s="189" t="s">
        <v>68</v>
      </c>
      <c r="B11" s="191"/>
      <c r="C11" s="14">
        <v>9</v>
      </c>
      <c r="D11" s="94">
        <v>43</v>
      </c>
    </row>
    <row r="12" spans="1:4" ht="16.5" customHeight="1">
      <c r="A12" s="294" t="s">
        <v>113</v>
      </c>
      <c r="B12" s="294"/>
      <c r="C12" s="14">
        <v>10</v>
      </c>
      <c r="D12" s="94">
        <v>13</v>
      </c>
    </row>
    <row r="13" spans="1:4" ht="16.5" customHeight="1">
      <c r="A13" s="294" t="s">
        <v>33</v>
      </c>
      <c r="B13" s="294"/>
      <c r="C13" s="14">
        <v>11</v>
      </c>
      <c r="D13" s="94">
        <v>91</v>
      </c>
    </row>
    <row r="14" spans="1:4" ht="16.5" customHeight="1">
      <c r="A14" s="294" t="s">
        <v>114</v>
      </c>
      <c r="B14" s="294"/>
      <c r="C14" s="14">
        <v>12</v>
      </c>
      <c r="D14" s="94">
        <v>72</v>
      </c>
    </row>
    <row r="15" spans="1:4" ht="16.5" customHeight="1">
      <c r="A15" s="294" t="s">
        <v>118</v>
      </c>
      <c r="B15" s="294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&amp;L22068AAD&amp;CФорма № 1-мзс, Підрозділ: Болградський районний суд Одеської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2018-02-05T11:38:40Z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22068AAD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